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MAF\Dropbox (LIHI)\Program\Facilities - certified\90 - Deerfield River, MA, VT\7-Recertification\2020\Stage 2\Deerfield River LIHI Certification Application\"/>
    </mc:Choice>
  </mc:AlternateContent>
  <xr:revisionPtr revIDLastSave="0" documentId="13_ncr:1_{204022FE-7101-41B1-A12C-F7D8CD159C33}" xr6:coauthVersionLast="45" xr6:coauthVersionMax="45" xr10:uidLastSave="{00000000-0000-0000-0000-000000000000}"/>
  <bookViews>
    <workbookView xWindow="-120" yWindow="-120" windowWidth="19440" windowHeight="15000" xr2:uid="{1BE0BC57-E0B9-44D3-9FB9-B7FCFC17B2A2}"/>
  </bookViews>
  <sheets>
    <sheet name="Detail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I11" i="1" l="1"/>
</calcChain>
</file>

<file path=xl/sharedStrings.xml><?xml version="1.0" encoding="utf-8"?>
<sst xmlns="http://schemas.openxmlformats.org/spreadsheetml/2006/main" count="332" uniqueCount="246">
  <si>
    <t xml:space="preserve">Table 1b. Development Information. </t>
  </si>
  <si>
    <t>Development</t>
  </si>
  <si>
    <t>River Name</t>
  </si>
  <si>
    <t>Nearest Town, County, State</t>
  </si>
  <si>
    <t>River Mile of Dam</t>
  </si>
  <si>
    <t>Dam Latitude</t>
  </si>
  <si>
    <t>Dam Longitude</t>
  </si>
  <si>
    <t xml:space="preserve">Date of Initial Operation </t>
  </si>
  <si>
    <t>Total Installed Capacity (MW)</t>
  </si>
  <si>
    <t>2010-2019 Average Annual Generation (MWh)</t>
  </si>
  <si>
    <t>Mode of Operation</t>
  </si>
  <si>
    <t>Number, type, and size of turbines</t>
  </si>
  <si>
    <t>Minimum Hydraulic Capacity
(CFS)</t>
  </si>
  <si>
    <t>Maximum Hydraulic Capacity
(CFS)</t>
  </si>
  <si>
    <t>Trashrack clear spacing (inches), for each trashrack</t>
  </si>
  <si>
    <t>Dates and types of major equipment upgrades</t>
  </si>
  <si>
    <t>Dates, purpose, and type of any recent operational changes</t>
  </si>
  <si>
    <t>Plans, authorization, and regulatory activities for any facility upgrades or license or exemption amendments</t>
  </si>
  <si>
    <t>Date of original construction and description and dates of subsequent dam or diversion structure modifications</t>
  </si>
  <si>
    <t xml:space="preserve">Dam or diversion structure height including separately, the height of any flashboards, inflatable dams, etc. </t>
  </si>
  <si>
    <t>Spillway elevation and hydraulic capacity</t>
  </si>
  <si>
    <t xml:space="preserve">Tailwater elevation (provide normal range if available) </t>
  </si>
  <si>
    <t>Length and type of all penstocks and water conveyance structures between the impoundment and powerhouse</t>
  </si>
  <si>
    <t>Dates and types of major infrastructure changes</t>
  </si>
  <si>
    <t>Designated facility purposes (e.g., power, navigation, flood control, water supply, etc.)</t>
  </si>
  <si>
    <t>Source water</t>
  </si>
  <si>
    <t xml:space="preserve">Receiving water and location of discharge  </t>
  </si>
  <si>
    <t>Date of conduit construction and primary purpose of conduit</t>
  </si>
  <si>
    <t>Authorized maximum and minimum water surface elevations</t>
  </si>
  <si>
    <t xml:space="preserve">Normal operating elevations and normal fluctuation range </t>
  </si>
  <si>
    <t>Gross storage volume and surface area at full pool</t>
  </si>
  <si>
    <t xml:space="preserve">Usable storage volume and surface area 
</t>
  </si>
  <si>
    <t xml:space="preserve">Describe requirements related to impoundment inflow, outflow, up/down ramping and refill rate restrictions. </t>
  </si>
  <si>
    <t xml:space="preserve">Upstream dams by name, ownership and river mile. If FERC licensed or exempt, please provide FERC Project number of these dams. Indicate which upstream dams have downstream fish passage. </t>
  </si>
  <si>
    <t>Downstream dams by name, ownership, river mile and FERC number if FERC licensed or exempt. Indicate which downstream dams have upstream fish passage</t>
  </si>
  <si>
    <t>Operating agreements with upstream or downstream facilities that affect water availability and facility operation</t>
  </si>
  <si>
    <t xml:space="preserve">Area of land (acres) and area of water (acres) inside FERC project boundary or under facility control.  </t>
  </si>
  <si>
    <t xml:space="preserve">
2010-2019
Average annual flow at the dam</t>
  </si>
  <si>
    <t xml:space="preserve">
2010-2019
Average monthly flows</t>
  </si>
  <si>
    <t>Location and name of closest stream gauging stations above and below the facility</t>
  </si>
  <si>
    <t xml:space="preserve">Watershed area at the dam (in square miles).  Identify if this value is prorated and provide the basis for proration. </t>
  </si>
  <si>
    <t>Number of zones of effect</t>
  </si>
  <si>
    <t>Upstream and downstream locations by river miles</t>
  </si>
  <si>
    <t>Type of waterbody (river, impoundment, bypassed reach, etc.)</t>
  </si>
  <si>
    <t>Delimiting structures or features</t>
  </si>
  <si>
    <t>Designated uses by state water quality agency</t>
  </si>
  <si>
    <t>Somerset</t>
  </si>
  <si>
    <t>Deerfield</t>
  </si>
  <si>
    <t>Somerset, Windham, VT</t>
  </si>
  <si>
    <t xml:space="preserve"> 42°58'25.76"N</t>
  </si>
  <si>
    <t xml:space="preserve"> 72°57'1.10"W</t>
  </si>
  <si>
    <t>N/A</t>
  </si>
  <si>
    <t>Seasonal storage</t>
  </si>
  <si>
    <t>No major equipment upgrades have taken place since the previous LIHI submittal</t>
  </si>
  <si>
    <t>Loon nesting target elevation changed on May 18, 2017. See Page 2 of report.</t>
  </si>
  <si>
    <t>No facility upgrades or license amendments are planned</t>
  </si>
  <si>
    <t>110'</t>
  </si>
  <si>
    <t>2133.58' - 6,470 cfs at 2139.58'</t>
  </si>
  <si>
    <t>Dam - 2035' to 2038'</t>
  </si>
  <si>
    <t>No major infrastructure changes have taken place since the previous LIHI submittal</t>
  </si>
  <si>
    <t>Storage</t>
  </si>
  <si>
    <t>Deerfield 
River</t>
  </si>
  <si>
    <t>Aug 1 to Nov 1: 2120' 
Nov 2 to Apr 30: 2107'
May 15 to Jul 31 or notification that loon nesting is complete or will not occur: Target elevation - 2128.23' and maintained +/-3"</t>
  </si>
  <si>
    <t>2125.0' - 2130.0'</t>
  </si>
  <si>
    <t>57,345 AF
1,514 AC</t>
  </si>
  <si>
    <t>20,614 AF 
970 AC</t>
  </si>
  <si>
    <r>
      <t xml:space="preserve">Oct 1 to Dec 15: Minimum flow - 30 cfs
Dec 16 to Feb 28: Minimum flow - 48 cfs
Mar 1 to Apr 30: Minimum flow - 30 cfs
May 1 to Jul 31: Minimum flow - 12 cfs or inflow but not less than 9 cfs
Aug 1 to Sep 30: 12 cfs
</t>
    </r>
    <r>
      <rPr>
        <sz val="11"/>
        <rFont val="Calibri"/>
        <family val="2"/>
        <scheme val="minor"/>
      </rPr>
      <t xml:space="preserve">
Maximum discharge - 312 cfs, or instantaneous inflow if higher (except during Loon season)</t>
    </r>
    <r>
      <rPr>
        <sz val="11"/>
        <color theme="1"/>
        <rFont val="Calibri"/>
        <family val="2"/>
        <scheme val="minor"/>
      </rPr>
      <t xml:space="preserve">
Ramping Restrictions (Aug 1 – Apr 30):
Upramping at 100 cfs or less over 24 hours
Downramping at 50 cfs or less over 24 hours
Loon protection:
Attain a target elevation of 2128.23 feet msl by May 15 and manage the level to stay within a range of +/- 3 inches of the target elevation through July 31.</t>
    </r>
  </si>
  <si>
    <t>Searsburg, GRH, 2323, RM 60.3 
Harriman, GRH, 2323, RM 48.5 
Sherman, GRH, 2323, RM 42
Deerfield No. 5, GRH, 2323, RM 41.2
Fife Brook, Brookfield,  2669, RM 36.5
Deerfield No. 4, GRH, 2323, RM 20 
Deerfield No. 3, GRH, 2323, RM 17 
Gardner Falls, Central Rivers Power, 2234, RM 15.8  
Deerfield No. 2, GRH, 2323, RM 13.2.</t>
  </si>
  <si>
    <t>Land - 17,707
Water - 4,256</t>
  </si>
  <si>
    <t>84 cfs</t>
  </si>
  <si>
    <t>Jan - 152
Feb - 148
Mar - 87
Apr - 55
May - 112
Jun - 78
Jul - 40
Aug - 68
Sep - 60
Oct - 44
Nov - 71
Dec - 89</t>
  </si>
  <si>
    <t xml:space="preserve">Above - N/A
Below - USGS 01168500  Charlemont, MA RM 24.5
</t>
  </si>
  <si>
    <t>ZoE 1  - RM 71.6 to 66
ZoE 2 - RM 66 to 61.2</t>
  </si>
  <si>
    <t>ZoE 1 - Impoundment
ZoE 2 - Downstream Reach</t>
  </si>
  <si>
    <t xml:space="preserve">ZoE 1 - Somerset Impoundment to Somerset Dam
ZoE 2 - Somerset Dam to Seasrsburg Impoundment
</t>
  </si>
  <si>
    <t>Searsburg</t>
  </si>
  <si>
    <t>Searsburg,
Windham, VT</t>
  </si>
  <si>
    <t xml:space="preserve"> 42°54'7.34"N</t>
  </si>
  <si>
    <t xml:space="preserve"> 72°56'59.88"W</t>
  </si>
  <si>
    <t>Peaking and daily storage</t>
  </si>
  <si>
    <t>Unit 1 - Vertical Francis - 5 MW</t>
  </si>
  <si>
    <t>1.18"</t>
  </si>
  <si>
    <t>No major operational changes have taken place since the previous LIHI submittal</t>
  </si>
  <si>
    <t>50' + 5' flashboards</t>
  </si>
  <si>
    <t>1749.66' - 13,700 cfs at 1459.66'</t>
  </si>
  <si>
    <t>Dam - 1730' to 1733'
Powerhouse - 1520' to 1524'</t>
  </si>
  <si>
    <t>Wooden stave - 18,412'
Steel penstock - 495'</t>
  </si>
  <si>
    <t>Power</t>
  </si>
  <si>
    <t>May 1 to Oct 31: 1746.6' - 1754.6'
Nov 1 to Apr 30: 1746.6' - 1749.6'</t>
  </si>
  <si>
    <t>412 AF
30 AC</t>
  </si>
  <si>
    <t>197 AF
16 AC</t>
  </si>
  <si>
    <t>Jun 1 to Sep 30: Minimum flow - 35 cfs, or inflow if less
Oct 1 to May 31: Minimum flow - 55 cfs, or inflow if less
Apr 20 to May 15: Minimum flow - 175 cfs, or inflow if less</t>
  </si>
  <si>
    <t xml:space="preserve">Somerset, GRH, 2323, RM 66
</t>
  </si>
  <si>
    <t>Harriman, GRH, 2323, RM 48.5 
Sherman, GRH, 2323, RM 42
Deerfield No. 5, GRH, 2323, RM 41.2
Fife Brook, Brookfield,  2669, RM 36.5
Deerfield No. 4, GRH, 2323, RM 20 
Deerfield No. 3, GRH, 2323, RM 17 
Gardner Falls, Central Rivers Power, 2234, RM 15.8  
Deerfield No. 2, GRH, 2323, RM 13.2.</t>
  </si>
  <si>
    <t>280 cfs</t>
  </si>
  <si>
    <t>Jan - 324
Feb - 288
Mar - 296
Apr - 562
May - 336
Jun - 238
Jul - 121
Aug - 154
Sep - 173
Oct - 262
Nov - 267
Dec - 342</t>
  </si>
  <si>
    <t>ZoE 3  - RM 61.2 to 60.3
ZoE 4 - RM 60.3 to 56.8
ZoE 5 - RM 56.8 to 55.7</t>
  </si>
  <si>
    <t>ZoE 3  - Impoundment
ZoE 4 - Bypassed Reach
ZoE 5 - Downstream Reach</t>
  </si>
  <si>
    <t>ZoE 3  - Seasrsburg Impoundment to Searsburg Dam
ZoE 4 - Searsburg Dam to Seasrsburg Powerhouse
ZoE 5 - Searsburg Powerhouse to Harriman Impoundment</t>
  </si>
  <si>
    <t>A1
Aquaitic Biota
Aquatic Habitat
Fishing
B2
Swimming
Boating
Aesthetic
Public Water Source
Irrigation</t>
  </si>
  <si>
    <t>Harriman</t>
  </si>
  <si>
    <t>Whitingham, Windham, VT</t>
  </si>
  <si>
    <t xml:space="preserve"> 42°47'36.28"N</t>
  </si>
  <si>
    <t xml:space="preserve"> 72°54'53.99"W</t>
  </si>
  <si>
    <t>Peaking and seasonal storage</t>
  </si>
  <si>
    <t>Unit 1 - Vertical Francis - 13.7 MW
Unit 2 - Vertical Francis - 13.7 MW
Unit 3 - Vertical Francis - 13.7 MW</t>
  </si>
  <si>
    <t>288 per unit
864 total</t>
  </si>
  <si>
    <t>533 per unit
1,599 total</t>
  </si>
  <si>
    <t>1.93"</t>
  </si>
  <si>
    <t>215.5' + 2.5' parapet wall</t>
  </si>
  <si>
    <t>1491.66' - 27,520 cfs at 1499.66'</t>
  </si>
  <si>
    <t>Dam - 1303' to 1306'
Powerhouse - 1101' to 1110'</t>
  </si>
  <si>
    <t>Concrete conduit - 12,812'
Steel penstock - 620'</t>
  </si>
  <si>
    <t>Storage/Power</t>
  </si>
  <si>
    <t>Apr 1 to Nov 1: 1475' maximum summer/fall drawdown
Nov 2 to Mar 31: 1440' maximum annual drawdown</t>
  </si>
  <si>
    <t>Summer: 1483' - 1491'
Winter: 1440' - 1491'</t>
  </si>
  <si>
    <t>117,300 AF
2,039 AC</t>
  </si>
  <si>
    <t>103,375 AF
1,796 AC</t>
  </si>
  <si>
    <t>Oct 1 to Jun 30: Minimum flow - 70 cfs
Jul 1 to Sept 30: Minimum flow - 57 cfs
Apr 1 to Jun 15: Rising or stable when flows are within the licensee' s control
Jun 16 to Jul 15: Maximum drawdown rate of 1' per day</t>
  </si>
  <si>
    <t xml:space="preserve">Somerset, GRH, 2323, RM 66
Searsburg, GRH, 2323, RM 60.3 </t>
  </si>
  <si>
    <t>Sherman, GRH, 2323, RM 42
Deerfield No. 5, GRH, 2323, RM 41.2
Fife Brook, Brookfield,  2669, RM 36.5
Deerfield No. 4, GRH, 2323, RM 20 
Deerfield No. 3, GRH, 2323, RM 17 
Gardner Falls, Central Rivers Power, 2234, RM 15.8  
Deerfield No. 2, GRH, 2323, RM 13.2.</t>
  </si>
  <si>
    <t>505 cfs</t>
  </si>
  <si>
    <t>Jan - 799
Feb - 770
Mar - 627
Apr - 577
May - 428
Jun - 405
Jul - 306
Aug - 387
Sep - 338
Oct - 342
Nov - 438
Dec - 639</t>
  </si>
  <si>
    <t>Gross - 184
Net Below Somerset - 154</t>
  </si>
  <si>
    <t>ZoE 6  - RM 55.7 to 48.5
ZoE 7 - RM  48.5 to 44.1
ZoE 8 - RM 44.1 (~430 ft)</t>
  </si>
  <si>
    <t>ZoE 6  - Impoundment
ZoE 7 - Bypassed Reach
ZoE 8 - Tailrace</t>
  </si>
  <si>
    <t>ZoE 6  - Harriman Impoundment to Harriman Dam
ZoE 7 - Harriman Dam to Harriman Powerhouse
ZoE 8 - Harriman Powerhouse to Sherman Impoundment</t>
  </si>
  <si>
    <t>Sherman</t>
  </si>
  <si>
    <t>Rowe, 
Franklin, MA</t>
  </si>
  <si>
    <t xml:space="preserve"> 42°43'46.84"N</t>
  </si>
  <si>
    <t xml:space="preserve"> 72°55'49.20"W</t>
  </si>
  <si>
    <t>Peaking and weekly storage</t>
  </si>
  <si>
    <t>Unit 1 - Vertical Francis - 6 MW</t>
  </si>
  <si>
    <t>2.18"</t>
  </si>
  <si>
    <t>110' + 4' flashboards</t>
  </si>
  <si>
    <t>1103.66' - 23,940 cfs at 1113.66'</t>
  </si>
  <si>
    <t>1026' - 1019'</t>
  </si>
  <si>
    <t>Concrete conduit - 98'
Steel penstock - 227'</t>
  </si>
  <si>
    <t>No authorized limits.</t>
  </si>
  <si>
    <t>1103.66' - 1107.66'</t>
  </si>
  <si>
    <t>3,593 AF
218 AC</t>
  </si>
  <si>
    <t>1,359 AF
135 AC</t>
  </si>
  <si>
    <t>NA</t>
  </si>
  <si>
    <t xml:space="preserve">Somerset, GRH, 2323, RM 66
Searsburg, GRH, 2323, RM 60.3 
Harriman, GRH, 2323, RM 48.5 </t>
  </si>
  <si>
    <t>Deerfield No. 5, GRH, 2323, RM 41.2
Fife Brook, Brookfield,  2669, RM 36.5
Deerfield No. 4, GRH, 2323, RM 20 
Deerfield No. 3, GRH, 2323, RM 17 
Gardner Falls, Central Rivers Power, 2234, RM 15.8  
Deerfield No. 2, GRH, 2323, RM 13.2.</t>
  </si>
  <si>
    <t>743 cfs</t>
  </si>
  <si>
    <t>Jan - 1,059
Feb - 960
Mar - 938
Apr - 1,127
May - 688
Jun - 598
Jul - 407
Aug - 511
Sep - 485
Oct - 536
Nov - 661
Dec - 941</t>
  </si>
  <si>
    <t>ZoE 9  - RM 44.1 to 42
ZoE 10 - RM 42 to 38.5</t>
  </si>
  <si>
    <t>ZoE 9 - Impoundment
ZoE 10 - Tailrace, Impoundment, Canal System</t>
  </si>
  <si>
    <t>ZoE 9 - Sherman Impoundment to Sherman Dam
ZoE10 - Sherman Dam to D5 Dam and D5 Powerhouse</t>
  </si>
  <si>
    <t>Deerfield No. 5</t>
  </si>
  <si>
    <t xml:space="preserve"> 42°43'20.94"N</t>
  </si>
  <si>
    <t xml:space="preserve"> 72°56'19.42"W</t>
  </si>
  <si>
    <t>D5 - 1974
Dunbar - 1914</t>
  </si>
  <si>
    <t>Unit 1 - Vertical Francis - 14 MW</t>
  </si>
  <si>
    <t>3.09"</t>
  </si>
  <si>
    <t>D5 - License amendment for installation of a minimum flow unit was issued on January 5, 2016. The turbine generator is scheduled for installation Sept 2021.</t>
  </si>
  <si>
    <t>Dunbar rebuilt in 1991</t>
  </si>
  <si>
    <t>35' + 8' steel gates</t>
  </si>
  <si>
    <t>1018.66' - 11,662 cfs at 1028.66'</t>
  </si>
  <si>
    <t>Dam - 995' to 998'
Powerhouse - 830' to 870'</t>
  </si>
  <si>
    <t>Canals - 10,210'
Concrete conduits - 3,367'
Tunnels - 1,361'
Steel penstock - 400'
Dunbar Brook, above diversion - pool 500' in length; Dunbar Brook-, below diversion - 1000' in total,  with 250' inside road crossing culvert and lower portion affected by bypass flow.</t>
  </si>
  <si>
    <t>1022.66' - 1026.66'</t>
  </si>
  <si>
    <t>118 AF
38 AC</t>
  </si>
  <si>
    <t>minimal usable storage, no surface area calc.
Elevations within the Development's small impoundment, three canals and Dunbar Brook above diversion will fluctuate approximately 1-2 feet but not as impoundment storage - more akin to oscillation within the system</t>
  </si>
  <si>
    <t>Minimum flow - 73 cfs or inflow, whicever is less, but not less than 57 cfs</t>
  </si>
  <si>
    <t>Somerset, GRH, 2323, RM 66
Searsburg, GRH, 2323, RM 60.3 
Harriman, GRH, 2323, RM 48.5 
Sherman, GRH, 2323, RM 42</t>
  </si>
  <si>
    <t>Fife Brook, Brookfield,  2669, RM 36.5
Deerfield No. 4, GRH, 2323, RM 20 
Deerfield No. 3, GRH, 2323, RM 17 
Gardner Falls, Central Rivers Power, 2234, RM 15.8  
Deerfield No. 2, GRH, 2323, RM 13.2.</t>
  </si>
  <si>
    <t>728 cfs</t>
  </si>
  <si>
    <t>Jan - 1,034
Feb - 964
Mar - 878
Apr - 1,054
May - 679
Jun - 575
Jul - 435
Aug - 525
Sep - 500
Oct - 527
Nov - 650
Dec - 911</t>
  </si>
  <si>
    <t>Dam - 237
Powerhouse - 248</t>
  </si>
  <si>
    <t>D5 - 2
Dunbar - 2</t>
  </si>
  <si>
    <t xml:space="preserve">ZoE 11 - RM 41.5 to 38.5
ZoE 12 - RM 38.5
ZoE 13 and 14 - Approximately 1500 ft of the Dunbar Brook where it meets the Deerfield River at approximately RM 40
</t>
  </si>
  <si>
    <t>ZoE 11 - Bypassed Reach
ZoE 12 - Tailrace
ZoE 13 - Dunbar Brook, above
ZoE 14 - Dunbar Brook, below</t>
  </si>
  <si>
    <t>ZoE 11 - D5 Dam to Fife Brook Impoundment
ZoE 12 - Upper End of Fife Brook Impoundment
ZoE 13 - Dunbar Brook above diversion
ZoE 14 - Diversion Structure below diversion</t>
  </si>
  <si>
    <t>Class B
Cold Water - from state line to North River (D4 Bypassed Reach)
Warm Water - from North River to Connecticut River</t>
  </si>
  <si>
    <t>Deerfield No. 4</t>
  </si>
  <si>
    <t>Buckland, Franklin, MA</t>
  </si>
  <si>
    <t xml:space="preserve"> 42°37'12.13"N</t>
  </si>
  <si>
    <t xml:space="preserve"> 72°44'42.64"W</t>
  </si>
  <si>
    <t>Unit 1 - Horizontal Francis - 2 MW
Unit 2 - Horizontal Francis - 2 MW
Unit 3 - Horizontal Francis - 2 MW</t>
  </si>
  <si>
    <t>75 per unit
225 total</t>
  </si>
  <si>
    <t>480 per unit
1,400 total</t>
  </si>
  <si>
    <t>2.0"</t>
  </si>
  <si>
    <t xml:space="preserve"> March 24, 2016 FERC order suspended license articles requiring downstream fish passage. </t>
  </si>
  <si>
    <t>50' + 4' flashboards</t>
  </si>
  <si>
    <t>465.66' - 30,830 cfs at 466.66'</t>
  </si>
  <si>
    <t xml:space="preserve">Dam - 
Powerhouse - </t>
  </si>
  <si>
    <t>Concrete conduit - 1,514'
Steel penstock - 154'</t>
  </si>
  <si>
    <t>465.66' - 469.66'</t>
  </si>
  <si>
    <t>467 AF
75 AC</t>
  </si>
  <si>
    <t>432 AF
69 AC</t>
  </si>
  <si>
    <t>Oct 1 to May 31: Minimum flow - 100 cfs, or inflow
Jun 1 to Sep 30:  Minimum flow - 125 cfs, or inflow</t>
  </si>
  <si>
    <t>Somerset, GRH, 2323, RM 66
Searsburg, GRH, 2323, RM 60.3 
Harriman, GRH, 2323, RM 48.5 
Sherman, GRH, 2323, RM 42
Deerfield No. 5, GRH, 2323, RM 41.2
Fife Brook, Brookfield,  2669, RM 36.5</t>
  </si>
  <si>
    <t>Deerfield No. 3, GRH, 2323, RM 17 
Gardner Falls, Central Rivers Power, 2234, RM 15.8  
Deerfield No. 2, GRH, 2323, RM 13.2.</t>
  </si>
  <si>
    <t>1155 cfs</t>
  </si>
  <si>
    <t>Jan - 1,516
Feb - 1,487
Mar - 1,566
Apr - 1,799
May - 1,081
Jun - 925
Jul - 564
Aug - 698
Sep - 830
Oct - 881
Nov - 1,046
Dec - 1,471</t>
  </si>
  <si>
    <t>Above - USGS 01168500  Charlemont, MA RM 24.5
Below - USGS 01170000 West Deerfield, MA RM 9.0</t>
  </si>
  <si>
    <t>ZoE 15 - RM 23 to 20
ZoE 16 - RM 20 to 18.5
ZoE 17 - RM 18.5</t>
  </si>
  <si>
    <t>ZoE 15 - Impoundment
ZoE 16 - Bypassed Reach
ZoE 17 - Tailrace</t>
  </si>
  <si>
    <t>ZoE 15 - D4 Impoundment to D4 Dam
ZoE 16 - D4 Dam to D3 Impoundment
ZoE 17 - D4 Powerhouse</t>
  </si>
  <si>
    <t>Deerfield No. 3</t>
  </si>
  <si>
    <t xml:space="preserve"> 42°36'7.59"N</t>
  </si>
  <si>
    <t xml:space="preserve"> 72°44'21.82"</t>
  </si>
  <si>
    <t>Unit 1 - Horizontal Francis -2.3 MW
Unit 2 - Horizontal Francis - 2.3 MW
Unit 3 - Horizontal Francis - 2.3 MW</t>
  </si>
  <si>
    <t>Original - 1"
Revised - 2.5"</t>
  </si>
  <si>
    <t>Removeal of rack overlays for downstream smolt passage, March 24, 2016.</t>
  </si>
  <si>
    <t>15' + 6' flashboards</t>
  </si>
  <si>
    <t>396.66' - 60,805 at 406.66'</t>
  </si>
  <si>
    <t>Dam - 381' to 384'
Powerhouse - 333' to 336'</t>
  </si>
  <si>
    <t>Concrete conduit - 677'
Canal - 880'
Steel penstock - 159'</t>
  </si>
  <si>
    <t>396.66' - 402.66'</t>
  </si>
  <si>
    <t>221 AF
42 AC</t>
  </si>
  <si>
    <t>200 AF
38 AC</t>
  </si>
  <si>
    <t>Minimum flow - 100 cfs or inflow</t>
  </si>
  <si>
    <t xml:space="preserve">Somerset, GRH, 2323, RM 66
Searsburg, GRH, 2323, RM 60.3 
Harriman, GRH, 2323, RM 48.5 
Sherman, GRH, 2323, RM 42
Deerfield No. 5, GRH, 2323, RM 41.2
Fife Brook, Brookfield,  2669, RM 36.5
Deerfield No. 4, GRH, 2323, RM 20 </t>
  </si>
  <si>
    <t>Gardner Falls, Central Rivers Power, 2234, RM 15.8  
Deerfield No. 2, GRH, 2323, RM 13.2.</t>
  </si>
  <si>
    <t>1,268 cfs</t>
  </si>
  <si>
    <t>Jan - 1,644
Feb - 1,485
Mar - 1,812
Apr - 2,176
May - 1,158
Jun - 1,009
Jul - 599
Aug - 707
Sep - 888
Oct - 1,013
Nov - 1,092
Dec - 1,635</t>
  </si>
  <si>
    <t>Above - USGS 01168500  Charlemont, MA RM 24.5
Below - USGS 01170000 West Deerfield, MA RM 9.2</t>
  </si>
  <si>
    <t>ZoE 18 - RM 18.5 to 17
ZoE 19 - RM 17 to 16.8
ZoE 20 - RM 16.8</t>
  </si>
  <si>
    <t>ZoE 18 - Impoundment
ZoE 19 - Bypassed Reach
ZoE 20 - Tailrace</t>
  </si>
  <si>
    <t>ZoE 18 - D4 Powerhouse to D3 Dam
ZoE 19 - D3 Dam to D3 Powerhouse
ZoE 20 - D3 Powerhouse</t>
  </si>
  <si>
    <t>Deerfield No. 2</t>
  </si>
  <si>
    <t>Conway, Franklin, MA</t>
  </si>
  <si>
    <t xml:space="preserve"> 42°34'23.63"N</t>
  </si>
  <si>
    <t xml:space="preserve"> 72°42'23.55"W</t>
  </si>
  <si>
    <t>144 per unit
432 total</t>
  </si>
  <si>
    <t>513 per unit
1,539 total</t>
  </si>
  <si>
    <t xml:space="preserve">June 2018, the skimmer gate was automated for remote operation. </t>
  </si>
  <si>
    <t xml:space="preserve">June 22, 2015 FERC order suspended license articles requiring upstream fish passage. March 24, 2016 FERC order suspended license articles requiring downstream fish passage. </t>
  </si>
  <si>
    <t>70' + 10' flashboards + 10' inflatable dam</t>
  </si>
  <si>
    <t>284.66' - 14,848 cfs at 293.96'</t>
  </si>
  <si>
    <t>225' - 232'</t>
  </si>
  <si>
    <t>Steel penstock - 35'</t>
  </si>
  <si>
    <t>284.66' - 294.66'</t>
  </si>
  <si>
    <t>550 AF
63.5 AC</t>
  </si>
  <si>
    <t>500 AF
57 AC</t>
  </si>
  <si>
    <t>Minimum flow - 200 cfs</t>
  </si>
  <si>
    <t xml:space="preserve">Somerset, GRH, 2323, RM 66
Searsburg, GRH, 2323, RM 60.3 
Harriman, GRH, 2323, RM 48.5 
Sherman, GRH, 2323, RM 42
Deerfield No. 5, GRH, 2323, RM 41.2
Fife Brook, Brookfield,  2669, RM 36.5
Deerfield No. 4, GRH, 2323, RM 20 
Deerfield No. 3, GRH, 2323, RM 17 
Gardner Falls, Central Rivers Power, 2234, RM 15.8  
</t>
  </si>
  <si>
    <t>1,478 cfs</t>
  </si>
  <si>
    <t>Jan - 1,868
Feb - 1,765
Mar - 2,115
Apr - 2,384
May - 1,322
Jun - 1,214
Jul - 758
Aug - 894
Sep - 1,057
Oct - 1,110
Nov - 1,315
Dec - 1,935</t>
  </si>
  <si>
    <t>ZoE 21 - RM 14.7 to 13.2
ZoE 22 - RM 13.2 to 7.3</t>
  </si>
  <si>
    <t>ZoE 21 - Impoundment
ZoE 22 - Downstream Reach</t>
  </si>
  <si>
    <t>ZoE 21 - D2 Impoundment to D2 Dam
ZoE 22 - D2 Dam to Unregulated Reach</t>
  </si>
  <si>
    <t>Deerfield River Project and Bear Swamp Project Hydro Coordination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</si>
</sst>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8"/>
      <name val="Calibri"/>
      <family val="2"/>
      <scheme val="minor"/>
    </font>
    <font>
      <sz val="11"/>
      <name val="Calibri"/>
      <family val="2"/>
      <scheme val="minor"/>
    </font>
    <font>
      <sz val="12"/>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0" fontId="0" fillId="0" borderId="0" xfId="0" applyBorder="1" applyAlignment="1">
      <alignment wrapText="1"/>
    </xf>
    <xf numFmtId="0" fontId="0" fillId="0" borderId="0" xfId="0" applyBorder="1" applyAlignment="1">
      <alignment horizontal="center" wrapText="1"/>
    </xf>
    <xf numFmtId="0" fontId="1" fillId="0" borderId="0" xfId="0"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wrapText="1"/>
    </xf>
    <xf numFmtId="3" fontId="0" fillId="0" borderId="0" xfId="0" applyNumberFormat="1" applyBorder="1" applyAlignment="1">
      <alignment horizontal="center" vertical="center" wrapText="1"/>
    </xf>
    <xf numFmtId="0" fontId="0" fillId="0" borderId="0" xfId="0" applyBorder="1" applyAlignment="1">
      <alignment horizontal="left" vertical="center" wrapText="1"/>
    </xf>
    <xf numFmtId="3" fontId="0" fillId="0" borderId="0" xfId="0" applyNumberFormat="1" applyBorder="1" applyAlignment="1">
      <alignment horizontal="center" wrapText="1"/>
    </xf>
    <xf numFmtId="0" fontId="6" fillId="0" borderId="0" xfId="0" applyFont="1" applyBorder="1" applyAlignment="1">
      <alignment horizontal="left"/>
    </xf>
    <xf numFmtId="0" fontId="0" fillId="0" borderId="0" xfId="0" applyFill="1" applyBorder="1" applyAlignment="1">
      <alignment horizontal="center" wrapText="1"/>
    </xf>
    <xf numFmtId="0" fontId="1" fillId="0" borderId="0" xfId="0" applyFont="1"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DDE0-8A80-4FB3-9CA1-98405D2354ED}">
  <sheetPr>
    <pageSetUpPr fitToPage="1"/>
  </sheetPr>
  <dimension ref="A1:AS11"/>
  <sheetViews>
    <sheetView tabSelected="1" view="pageBreakPreview" zoomScale="75" zoomScaleNormal="100" zoomScaleSheetLayoutView="75" workbookViewId="0">
      <pane xSplit="1" ySplit="2" topLeftCell="B3" activePane="bottomRight" state="frozen"/>
      <selection pane="topRight" activeCell="B1" sqref="B1"/>
      <selection pane="bottomLeft" activeCell="A2" sqref="A2"/>
      <selection pane="bottomRight" activeCell="I11" sqref="I11"/>
    </sheetView>
  </sheetViews>
  <sheetFormatPr defaultColWidth="14.42578125" defaultRowHeight="15" x14ac:dyDescent="0.25"/>
  <cols>
    <col min="1" max="1" width="16.85546875" style="2" customWidth="1"/>
    <col min="2" max="2" width="12.85546875" style="2" customWidth="1"/>
    <col min="3" max="4" width="14.42578125" style="2"/>
    <col min="5" max="5" width="17.7109375" style="2" customWidth="1"/>
    <col min="6" max="6" width="15.42578125" style="2" customWidth="1"/>
    <col min="7" max="7" width="13.42578125" style="2" customWidth="1"/>
    <col min="8" max="8" width="13.140625" style="2" customWidth="1"/>
    <col min="9" max="10" width="14.42578125" style="2"/>
    <col min="11" max="11" width="20.140625" style="2" customWidth="1"/>
    <col min="12" max="13" width="16.140625" style="2" customWidth="1"/>
    <col min="14" max="15" width="14.42578125" style="2"/>
    <col min="16" max="16" width="16.140625" style="14" customWidth="1"/>
    <col min="17" max="17" width="20.140625" style="14" customWidth="1"/>
    <col min="18" max="18" width="14.42578125" style="2"/>
    <col min="19" max="19" width="20.85546875" style="2" customWidth="1"/>
    <col min="20" max="20" width="22" style="2" customWidth="1"/>
    <col min="21" max="21" width="20.7109375" style="1" customWidth="1"/>
    <col min="22" max="22" width="26" style="1" customWidth="1"/>
    <col min="23" max="23" width="14.42578125" style="1"/>
    <col min="24" max="24" width="17.7109375" style="1" customWidth="1"/>
    <col min="25" max="25" width="12.42578125" style="1" customWidth="1"/>
    <col min="26" max="27" width="14.42578125" style="1" customWidth="1"/>
    <col min="28" max="28" width="32.7109375" style="1" customWidth="1"/>
    <col min="29" max="29" width="21.85546875" style="1" customWidth="1"/>
    <col min="30" max="30" width="14.42578125" style="1"/>
    <col min="31" max="31" width="18.7109375" style="1" customWidth="1"/>
    <col min="32" max="32" width="37.85546875" style="1" customWidth="1"/>
    <col min="33" max="33" width="33.28515625" style="1" customWidth="1"/>
    <col min="34" max="34" width="38.7109375" style="1" customWidth="1"/>
    <col min="35" max="35" width="25.140625" style="16" customWidth="1"/>
    <col min="36" max="36" width="18.140625" style="1" customWidth="1"/>
    <col min="37" max="38" width="14.42578125" style="1"/>
    <col min="39" max="39" width="16.5703125" style="1" customWidth="1"/>
    <col min="40" max="40" width="19.42578125" style="1" customWidth="1"/>
    <col min="41" max="41" width="14.42578125" style="1"/>
    <col min="42" max="42" width="24.42578125" style="1" customWidth="1"/>
    <col min="43" max="43" width="26.140625" style="2" customWidth="1"/>
    <col min="44" max="44" width="26.5703125" style="2" customWidth="1"/>
    <col min="45" max="45" width="21.5703125" style="16" customWidth="1"/>
    <col min="46" max="16384" width="14.42578125" style="1"/>
  </cols>
  <sheetData>
    <row r="1" spans="1:45" ht="32.25" customHeight="1" x14ac:dyDescent="0.25">
      <c r="A1" s="13" t="s">
        <v>0</v>
      </c>
    </row>
    <row r="2" spans="1:45" s="4" customFormat="1" ht="165" x14ac:dyDescent="0.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15" t="s">
        <v>16</v>
      </c>
      <c r="Q2" s="15" t="s">
        <v>17</v>
      </c>
      <c r="R2" s="5" t="s">
        <v>18</v>
      </c>
      <c r="S2" s="5" t="s">
        <v>19</v>
      </c>
      <c r="T2" s="5" t="s">
        <v>20</v>
      </c>
      <c r="U2" s="5" t="s">
        <v>21</v>
      </c>
      <c r="V2" s="5" t="s">
        <v>22</v>
      </c>
      <c r="W2" s="5" t="s">
        <v>23</v>
      </c>
      <c r="X2" s="6" t="s">
        <v>24</v>
      </c>
      <c r="Y2" s="5" t="s">
        <v>25</v>
      </c>
      <c r="Z2" s="3" t="s">
        <v>26</v>
      </c>
      <c r="AA2" s="3" t="s">
        <v>27</v>
      </c>
      <c r="AB2" s="3" t="s">
        <v>28</v>
      </c>
      <c r="AC2" s="3" t="s">
        <v>29</v>
      </c>
      <c r="AD2" s="3" t="s">
        <v>30</v>
      </c>
      <c r="AE2" s="3" t="s">
        <v>31</v>
      </c>
      <c r="AF2" s="3" t="s">
        <v>32</v>
      </c>
      <c r="AG2" s="3" t="s">
        <v>33</v>
      </c>
      <c r="AH2" s="3" t="s">
        <v>34</v>
      </c>
      <c r="AI2" s="15" t="s">
        <v>35</v>
      </c>
      <c r="AJ2" s="3" t="s">
        <v>36</v>
      </c>
      <c r="AK2" s="3" t="s">
        <v>37</v>
      </c>
      <c r="AL2" s="3" t="s">
        <v>38</v>
      </c>
      <c r="AM2" s="3" t="s">
        <v>39</v>
      </c>
      <c r="AN2" s="3" t="s">
        <v>40</v>
      </c>
      <c r="AO2" s="3" t="s">
        <v>41</v>
      </c>
      <c r="AP2" s="3" t="s">
        <v>42</v>
      </c>
      <c r="AQ2" s="3" t="s">
        <v>43</v>
      </c>
      <c r="AR2" s="3" t="s">
        <v>44</v>
      </c>
      <c r="AS2" s="15" t="s">
        <v>45</v>
      </c>
    </row>
    <row r="3" spans="1:45" s="9" customFormat="1" ht="330" x14ac:dyDescent="0.25">
      <c r="A3" s="7" t="s">
        <v>46</v>
      </c>
      <c r="B3" s="7" t="s">
        <v>47</v>
      </c>
      <c r="C3" s="8" t="s">
        <v>48</v>
      </c>
      <c r="D3" s="8">
        <v>66</v>
      </c>
      <c r="E3" s="7" t="s">
        <v>49</v>
      </c>
      <c r="F3" s="7" t="s">
        <v>50</v>
      </c>
      <c r="G3" s="7" t="s">
        <v>51</v>
      </c>
      <c r="H3" s="7" t="s">
        <v>51</v>
      </c>
      <c r="I3" s="7" t="s">
        <v>51</v>
      </c>
      <c r="J3" s="7" t="s">
        <v>52</v>
      </c>
      <c r="K3" s="7" t="s">
        <v>51</v>
      </c>
      <c r="L3" s="7" t="s">
        <v>51</v>
      </c>
      <c r="M3" s="7" t="s">
        <v>51</v>
      </c>
      <c r="N3" s="7" t="s">
        <v>51</v>
      </c>
      <c r="O3" s="7" t="s">
        <v>53</v>
      </c>
      <c r="P3" s="18" t="s">
        <v>54</v>
      </c>
      <c r="Q3" s="18" t="s">
        <v>55</v>
      </c>
      <c r="R3" s="7">
        <v>1913</v>
      </c>
      <c r="S3" s="7" t="s">
        <v>56</v>
      </c>
      <c r="T3" s="7" t="s">
        <v>57</v>
      </c>
      <c r="U3" s="7" t="s">
        <v>58</v>
      </c>
      <c r="V3" s="7" t="s">
        <v>51</v>
      </c>
      <c r="W3" s="7" t="s">
        <v>59</v>
      </c>
      <c r="X3" s="7" t="s">
        <v>60</v>
      </c>
      <c r="Y3" s="7" t="s">
        <v>61</v>
      </c>
      <c r="Z3" s="7" t="s">
        <v>61</v>
      </c>
      <c r="AA3" s="7" t="s">
        <v>51</v>
      </c>
      <c r="AB3" s="7" t="s">
        <v>62</v>
      </c>
      <c r="AC3" s="7" t="s">
        <v>63</v>
      </c>
      <c r="AD3" s="10" t="s">
        <v>64</v>
      </c>
      <c r="AE3" s="10" t="s">
        <v>65</v>
      </c>
      <c r="AF3" s="11" t="s">
        <v>66</v>
      </c>
      <c r="AG3" s="7" t="s">
        <v>51</v>
      </c>
      <c r="AH3" s="7" t="s">
        <v>67</v>
      </c>
      <c r="AI3" s="19" t="s">
        <v>245</v>
      </c>
      <c r="AJ3" s="19" t="s">
        <v>68</v>
      </c>
      <c r="AK3" s="7" t="s">
        <v>69</v>
      </c>
      <c r="AL3" s="7" t="s">
        <v>70</v>
      </c>
      <c r="AM3" s="7" t="s">
        <v>71</v>
      </c>
      <c r="AN3" s="7">
        <v>30</v>
      </c>
      <c r="AO3" s="7">
        <v>2</v>
      </c>
      <c r="AP3" s="7" t="s">
        <v>72</v>
      </c>
      <c r="AQ3" s="7" t="s">
        <v>73</v>
      </c>
      <c r="AR3" s="7" t="s">
        <v>74</v>
      </c>
      <c r="AS3" s="17"/>
    </row>
    <row r="4" spans="1:45" s="9" customFormat="1" ht="180" x14ac:dyDescent="0.25">
      <c r="A4" s="7" t="s">
        <v>75</v>
      </c>
      <c r="B4" s="7" t="s">
        <v>47</v>
      </c>
      <c r="C4" s="7" t="s">
        <v>76</v>
      </c>
      <c r="D4" s="7">
        <v>60.3</v>
      </c>
      <c r="E4" s="7" t="s">
        <v>77</v>
      </c>
      <c r="F4" s="7" t="s">
        <v>78</v>
      </c>
      <c r="G4" s="7">
        <v>1922</v>
      </c>
      <c r="H4" s="7">
        <v>5</v>
      </c>
      <c r="I4" s="10">
        <v>17685</v>
      </c>
      <c r="J4" s="7" t="s">
        <v>79</v>
      </c>
      <c r="K4" s="7" t="s">
        <v>80</v>
      </c>
      <c r="L4" s="7">
        <v>35</v>
      </c>
      <c r="M4" s="7">
        <v>365</v>
      </c>
      <c r="N4" s="7" t="s">
        <v>81</v>
      </c>
      <c r="O4" s="7" t="s">
        <v>53</v>
      </c>
      <c r="P4" s="18" t="s">
        <v>82</v>
      </c>
      <c r="Q4" s="18" t="s">
        <v>55</v>
      </c>
      <c r="R4" s="7">
        <v>1922</v>
      </c>
      <c r="S4" s="18" t="s">
        <v>83</v>
      </c>
      <c r="T4" s="7" t="s">
        <v>84</v>
      </c>
      <c r="U4" s="7" t="s">
        <v>85</v>
      </c>
      <c r="V4" s="7" t="s">
        <v>86</v>
      </c>
      <c r="W4" s="7" t="s">
        <v>59</v>
      </c>
      <c r="X4" s="7" t="s">
        <v>87</v>
      </c>
      <c r="Y4" s="7" t="s">
        <v>61</v>
      </c>
      <c r="Z4" s="7" t="s">
        <v>61</v>
      </c>
      <c r="AA4" s="7" t="s">
        <v>51</v>
      </c>
      <c r="AB4" s="7" t="s">
        <v>88</v>
      </c>
      <c r="AC4" s="7" t="s">
        <v>88</v>
      </c>
      <c r="AD4" s="7" t="s">
        <v>89</v>
      </c>
      <c r="AE4" s="7" t="s">
        <v>90</v>
      </c>
      <c r="AF4" s="7" t="s">
        <v>91</v>
      </c>
      <c r="AG4" s="7" t="s">
        <v>92</v>
      </c>
      <c r="AH4" s="7" t="s">
        <v>93</v>
      </c>
      <c r="AI4" s="19"/>
      <c r="AJ4" s="19"/>
      <c r="AK4" s="7" t="s">
        <v>94</v>
      </c>
      <c r="AL4" s="7" t="s">
        <v>95</v>
      </c>
      <c r="AM4" s="7" t="s">
        <v>71</v>
      </c>
      <c r="AN4" s="7">
        <v>90</v>
      </c>
      <c r="AO4" s="7">
        <v>3</v>
      </c>
      <c r="AP4" s="7" t="s">
        <v>96</v>
      </c>
      <c r="AQ4" s="7" t="s">
        <v>97</v>
      </c>
      <c r="AR4" s="7" t="s">
        <v>98</v>
      </c>
      <c r="AS4" s="19" t="s">
        <v>99</v>
      </c>
    </row>
    <row r="5" spans="1:45" s="9" customFormat="1" ht="180" x14ac:dyDescent="0.25">
      <c r="A5" s="7" t="s">
        <v>100</v>
      </c>
      <c r="B5" s="7" t="s">
        <v>47</v>
      </c>
      <c r="C5" s="7" t="s">
        <v>101</v>
      </c>
      <c r="D5" s="7">
        <v>48.5</v>
      </c>
      <c r="E5" s="7" t="s">
        <v>102</v>
      </c>
      <c r="F5" s="7" t="s">
        <v>103</v>
      </c>
      <c r="G5" s="7">
        <v>1924</v>
      </c>
      <c r="H5" s="7">
        <v>41</v>
      </c>
      <c r="I5" s="10">
        <v>99605</v>
      </c>
      <c r="J5" s="7" t="s">
        <v>104</v>
      </c>
      <c r="K5" s="7" t="s">
        <v>105</v>
      </c>
      <c r="L5" s="7" t="s">
        <v>106</v>
      </c>
      <c r="M5" s="7" t="s">
        <v>107</v>
      </c>
      <c r="N5" s="7" t="s">
        <v>108</v>
      </c>
      <c r="O5" s="7" t="s">
        <v>53</v>
      </c>
      <c r="P5" s="18" t="s">
        <v>82</v>
      </c>
      <c r="Q5" s="18" t="s">
        <v>55</v>
      </c>
      <c r="R5" s="7">
        <v>1924</v>
      </c>
      <c r="S5" s="7" t="s">
        <v>109</v>
      </c>
      <c r="T5" s="7" t="s">
        <v>110</v>
      </c>
      <c r="U5" s="7" t="s">
        <v>111</v>
      </c>
      <c r="V5" s="7" t="s">
        <v>112</v>
      </c>
      <c r="W5" s="7" t="s">
        <v>59</v>
      </c>
      <c r="X5" s="7" t="s">
        <v>113</v>
      </c>
      <c r="Y5" s="7" t="s">
        <v>61</v>
      </c>
      <c r="Z5" s="7" t="s">
        <v>61</v>
      </c>
      <c r="AA5" s="7" t="s">
        <v>51</v>
      </c>
      <c r="AB5" s="7" t="s">
        <v>114</v>
      </c>
      <c r="AC5" s="7" t="s">
        <v>115</v>
      </c>
      <c r="AD5" s="10" t="s">
        <v>116</v>
      </c>
      <c r="AE5" s="10" t="s">
        <v>117</v>
      </c>
      <c r="AF5" s="11" t="s">
        <v>118</v>
      </c>
      <c r="AG5" s="7" t="s">
        <v>119</v>
      </c>
      <c r="AH5" s="7" t="s">
        <v>120</v>
      </c>
      <c r="AI5" s="19"/>
      <c r="AJ5" s="19"/>
      <c r="AK5" s="7" t="s">
        <v>121</v>
      </c>
      <c r="AL5" s="7" t="s">
        <v>122</v>
      </c>
      <c r="AM5" s="7" t="s">
        <v>71</v>
      </c>
      <c r="AN5" s="7" t="s">
        <v>123</v>
      </c>
      <c r="AO5" s="7">
        <v>3</v>
      </c>
      <c r="AP5" s="7" t="s">
        <v>124</v>
      </c>
      <c r="AQ5" s="7" t="s">
        <v>125</v>
      </c>
      <c r="AR5" s="7" t="s">
        <v>126</v>
      </c>
      <c r="AS5" s="19"/>
    </row>
    <row r="6" spans="1:45" s="9" customFormat="1" ht="180" x14ac:dyDescent="0.25">
      <c r="A6" s="7" t="s">
        <v>127</v>
      </c>
      <c r="B6" s="7" t="s">
        <v>47</v>
      </c>
      <c r="C6" s="7" t="s">
        <v>128</v>
      </c>
      <c r="D6" s="7">
        <v>42</v>
      </c>
      <c r="E6" s="7" t="s">
        <v>129</v>
      </c>
      <c r="F6" s="7" t="s">
        <v>130</v>
      </c>
      <c r="G6" s="7">
        <v>1927</v>
      </c>
      <c r="H6" s="7">
        <v>6</v>
      </c>
      <c r="I6" s="10">
        <v>28596</v>
      </c>
      <c r="J6" s="7" t="s">
        <v>131</v>
      </c>
      <c r="K6" s="7" t="s">
        <v>132</v>
      </c>
      <c r="L6" s="7">
        <v>380</v>
      </c>
      <c r="M6" s="7">
        <v>456</v>
      </c>
      <c r="N6" s="7" t="s">
        <v>133</v>
      </c>
      <c r="O6" s="7" t="s">
        <v>53</v>
      </c>
      <c r="P6" s="18" t="s">
        <v>82</v>
      </c>
      <c r="Q6" s="18" t="s">
        <v>55</v>
      </c>
      <c r="R6" s="7">
        <v>1927</v>
      </c>
      <c r="S6" s="7" t="s">
        <v>134</v>
      </c>
      <c r="T6" s="7" t="s">
        <v>135</v>
      </c>
      <c r="U6" s="7" t="s">
        <v>136</v>
      </c>
      <c r="V6" s="7" t="s">
        <v>137</v>
      </c>
      <c r="W6" s="7" t="s">
        <v>59</v>
      </c>
      <c r="X6" s="7" t="s">
        <v>87</v>
      </c>
      <c r="Y6" s="7" t="s">
        <v>61</v>
      </c>
      <c r="Z6" s="7" t="s">
        <v>61</v>
      </c>
      <c r="AA6" s="7" t="s">
        <v>51</v>
      </c>
      <c r="AB6" s="18" t="s">
        <v>138</v>
      </c>
      <c r="AC6" s="7" t="s">
        <v>139</v>
      </c>
      <c r="AD6" s="7" t="s">
        <v>140</v>
      </c>
      <c r="AE6" s="7" t="s">
        <v>141</v>
      </c>
      <c r="AF6" s="7" t="s">
        <v>142</v>
      </c>
      <c r="AG6" s="7" t="s">
        <v>143</v>
      </c>
      <c r="AH6" s="7" t="s">
        <v>144</v>
      </c>
      <c r="AI6" s="19"/>
      <c r="AJ6" s="19"/>
      <c r="AK6" s="7" t="s">
        <v>145</v>
      </c>
      <c r="AL6" s="7" t="s">
        <v>146</v>
      </c>
      <c r="AM6" s="7" t="s">
        <v>71</v>
      </c>
      <c r="AN6" s="7">
        <v>216</v>
      </c>
      <c r="AO6" s="7">
        <v>2</v>
      </c>
      <c r="AP6" s="7" t="s">
        <v>147</v>
      </c>
      <c r="AQ6" s="7" t="s">
        <v>148</v>
      </c>
      <c r="AR6" s="7" t="s">
        <v>149</v>
      </c>
      <c r="AS6" s="19"/>
    </row>
    <row r="7" spans="1:45" s="9" customFormat="1" ht="240.75" customHeight="1" x14ac:dyDescent="0.25">
      <c r="A7" s="7" t="s">
        <v>150</v>
      </c>
      <c r="B7" s="7" t="s">
        <v>47</v>
      </c>
      <c r="C7" s="7" t="s">
        <v>128</v>
      </c>
      <c r="D7" s="7">
        <v>41.2</v>
      </c>
      <c r="E7" s="7" t="s">
        <v>151</v>
      </c>
      <c r="F7" s="7" t="s">
        <v>152</v>
      </c>
      <c r="G7" s="7" t="s">
        <v>153</v>
      </c>
      <c r="H7" s="7">
        <v>14</v>
      </c>
      <c r="I7" s="10">
        <v>53534</v>
      </c>
      <c r="J7" s="7" t="s">
        <v>79</v>
      </c>
      <c r="K7" s="7" t="s">
        <v>154</v>
      </c>
      <c r="L7" s="7">
        <v>637</v>
      </c>
      <c r="M7" s="7">
        <v>1176</v>
      </c>
      <c r="N7" s="7" t="s">
        <v>155</v>
      </c>
      <c r="O7" s="7" t="s">
        <v>53</v>
      </c>
      <c r="P7" s="18" t="s">
        <v>82</v>
      </c>
      <c r="Q7" s="18" t="s">
        <v>156</v>
      </c>
      <c r="R7" s="7" t="s">
        <v>157</v>
      </c>
      <c r="S7" s="7" t="s">
        <v>158</v>
      </c>
      <c r="T7" s="7" t="s">
        <v>159</v>
      </c>
      <c r="U7" s="7" t="s">
        <v>160</v>
      </c>
      <c r="V7" s="7" t="s">
        <v>161</v>
      </c>
      <c r="W7" s="7" t="s">
        <v>59</v>
      </c>
      <c r="X7" s="7" t="s">
        <v>87</v>
      </c>
      <c r="Y7" s="7" t="s">
        <v>61</v>
      </c>
      <c r="Z7" s="7" t="s">
        <v>61</v>
      </c>
      <c r="AA7" s="7" t="s">
        <v>51</v>
      </c>
      <c r="AB7" s="18" t="s">
        <v>138</v>
      </c>
      <c r="AC7" s="7" t="s">
        <v>162</v>
      </c>
      <c r="AD7" s="7" t="s">
        <v>163</v>
      </c>
      <c r="AE7" s="18" t="s">
        <v>164</v>
      </c>
      <c r="AF7" s="7" t="s">
        <v>165</v>
      </c>
      <c r="AG7" s="7" t="s">
        <v>166</v>
      </c>
      <c r="AH7" s="7" t="s">
        <v>167</v>
      </c>
      <c r="AI7" s="19"/>
      <c r="AJ7" s="19"/>
      <c r="AK7" s="7" t="s">
        <v>168</v>
      </c>
      <c r="AL7" s="7" t="s">
        <v>169</v>
      </c>
      <c r="AM7" s="7" t="s">
        <v>71</v>
      </c>
      <c r="AN7" s="7" t="s">
        <v>170</v>
      </c>
      <c r="AO7" s="7" t="s">
        <v>171</v>
      </c>
      <c r="AP7" s="7" t="s">
        <v>172</v>
      </c>
      <c r="AQ7" s="7" t="s">
        <v>173</v>
      </c>
      <c r="AR7" s="7" t="s">
        <v>174</v>
      </c>
      <c r="AS7" s="19" t="s">
        <v>175</v>
      </c>
    </row>
    <row r="8" spans="1:45" s="9" customFormat="1" ht="180" x14ac:dyDescent="0.25">
      <c r="A8" s="7" t="s">
        <v>176</v>
      </c>
      <c r="B8" s="7" t="s">
        <v>47</v>
      </c>
      <c r="C8" s="7" t="s">
        <v>177</v>
      </c>
      <c r="D8" s="7">
        <v>20</v>
      </c>
      <c r="E8" s="7" t="s">
        <v>178</v>
      </c>
      <c r="F8" s="7" t="s">
        <v>179</v>
      </c>
      <c r="G8" s="7">
        <v>1912</v>
      </c>
      <c r="H8" s="7">
        <v>6</v>
      </c>
      <c r="I8" s="10">
        <v>15876</v>
      </c>
      <c r="J8" s="7" t="s">
        <v>79</v>
      </c>
      <c r="K8" s="7" t="s">
        <v>180</v>
      </c>
      <c r="L8" s="7" t="s">
        <v>181</v>
      </c>
      <c r="M8" s="7" t="s">
        <v>182</v>
      </c>
      <c r="N8" s="7" t="s">
        <v>183</v>
      </c>
      <c r="O8" s="7" t="s">
        <v>53</v>
      </c>
      <c r="P8" s="18" t="s">
        <v>82</v>
      </c>
      <c r="Q8" s="18" t="s">
        <v>184</v>
      </c>
      <c r="R8" s="7">
        <v>1912</v>
      </c>
      <c r="S8" s="7" t="s">
        <v>185</v>
      </c>
      <c r="T8" s="7" t="s">
        <v>186</v>
      </c>
      <c r="U8" s="7" t="s">
        <v>187</v>
      </c>
      <c r="V8" s="7" t="s">
        <v>188</v>
      </c>
      <c r="W8" s="7" t="s">
        <v>59</v>
      </c>
      <c r="X8" s="7" t="s">
        <v>87</v>
      </c>
      <c r="Y8" s="7" t="s">
        <v>61</v>
      </c>
      <c r="Z8" s="7" t="s">
        <v>61</v>
      </c>
      <c r="AA8" s="7" t="s">
        <v>51</v>
      </c>
      <c r="AB8" s="18" t="s">
        <v>138</v>
      </c>
      <c r="AC8" s="7" t="s">
        <v>189</v>
      </c>
      <c r="AD8" s="7" t="s">
        <v>190</v>
      </c>
      <c r="AE8" s="7" t="s">
        <v>191</v>
      </c>
      <c r="AF8" s="7" t="s">
        <v>192</v>
      </c>
      <c r="AG8" s="7" t="s">
        <v>193</v>
      </c>
      <c r="AH8" s="7" t="s">
        <v>194</v>
      </c>
      <c r="AI8" s="19"/>
      <c r="AJ8" s="19"/>
      <c r="AK8" s="7" t="s">
        <v>195</v>
      </c>
      <c r="AL8" s="7" t="s">
        <v>196</v>
      </c>
      <c r="AM8" s="7" t="s">
        <v>197</v>
      </c>
      <c r="AN8" s="7">
        <v>404</v>
      </c>
      <c r="AO8" s="7">
        <v>3</v>
      </c>
      <c r="AP8" s="7" t="s">
        <v>198</v>
      </c>
      <c r="AQ8" s="7" t="s">
        <v>199</v>
      </c>
      <c r="AR8" s="7" t="s">
        <v>200</v>
      </c>
      <c r="AS8" s="19"/>
    </row>
    <row r="9" spans="1:45" s="9" customFormat="1" ht="180" x14ac:dyDescent="0.25">
      <c r="A9" s="7" t="s">
        <v>201</v>
      </c>
      <c r="B9" s="7" t="s">
        <v>47</v>
      </c>
      <c r="C9" s="7" t="s">
        <v>177</v>
      </c>
      <c r="D9" s="7">
        <v>17</v>
      </c>
      <c r="E9" s="7" t="s">
        <v>202</v>
      </c>
      <c r="F9" s="7" t="s">
        <v>203</v>
      </c>
      <c r="G9" s="7">
        <v>1912</v>
      </c>
      <c r="H9" s="7">
        <v>7</v>
      </c>
      <c r="I9" s="10">
        <v>25239</v>
      </c>
      <c r="J9" s="7" t="s">
        <v>79</v>
      </c>
      <c r="K9" s="7" t="s">
        <v>204</v>
      </c>
      <c r="L9" s="7" t="s">
        <v>181</v>
      </c>
      <c r="M9" s="7" t="s">
        <v>182</v>
      </c>
      <c r="N9" s="7" t="s">
        <v>205</v>
      </c>
      <c r="O9" s="7" t="s">
        <v>53</v>
      </c>
      <c r="P9" s="18" t="s">
        <v>206</v>
      </c>
      <c r="Q9" s="18" t="s">
        <v>184</v>
      </c>
      <c r="R9" s="7">
        <v>1912</v>
      </c>
      <c r="S9" s="7" t="s">
        <v>207</v>
      </c>
      <c r="T9" s="7" t="s">
        <v>208</v>
      </c>
      <c r="U9" s="7" t="s">
        <v>209</v>
      </c>
      <c r="V9" s="7" t="s">
        <v>210</v>
      </c>
      <c r="W9" s="7" t="s">
        <v>59</v>
      </c>
      <c r="X9" s="7" t="s">
        <v>87</v>
      </c>
      <c r="Y9" s="7" t="s">
        <v>61</v>
      </c>
      <c r="Z9" s="7" t="s">
        <v>61</v>
      </c>
      <c r="AA9" s="7" t="s">
        <v>51</v>
      </c>
      <c r="AB9" s="18" t="s">
        <v>138</v>
      </c>
      <c r="AC9" s="7" t="s">
        <v>211</v>
      </c>
      <c r="AD9" s="7" t="s">
        <v>212</v>
      </c>
      <c r="AE9" s="7" t="s">
        <v>213</v>
      </c>
      <c r="AF9" s="7" t="s">
        <v>214</v>
      </c>
      <c r="AG9" s="7" t="s">
        <v>215</v>
      </c>
      <c r="AH9" s="7" t="s">
        <v>216</v>
      </c>
      <c r="AI9" s="19"/>
      <c r="AJ9" s="19"/>
      <c r="AK9" s="7" t="s">
        <v>217</v>
      </c>
      <c r="AL9" s="7" t="s">
        <v>218</v>
      </c>
      <c r="AM9" s="7" t="s">
        <v>219</v>
      </c>
      <c r="AN9" s="7">
        <v>500</v>
      </c>
      <c r="AO9" s="7">
        <v>3</v>
      </c>
      <c r="AP9" s="7" t="s">
        <v>220</v>
      </c>
      <c r="AQ9" s="7" t="s">
        <v>221</v>
      </c>
      <c r="AR9" s="7" t="s">
        <v>222</v>
      </c>
      <c r="AS9" s="19"/>
    </row>
    <row r="10" spans="1:45" s="9" customFormat="1" ht="180" x14ac:dyDescent="0.25">
      <c r="A10" s="7" t="s">
        <v>223</v>
      </c>
      <c r="B10" s="7" t="s">
        <v>47</v>
      </c>
      <c r="C10" s="7" t="s">
        <v>224</v>
      </c>
      <c r="D10" s="7">
        <v>13.2</v>
      </c>
      <c r="E10" s="7" t="s">
        <v>225</v>
      </c>
      <c r="F10" s="7" t="s">
        <v>226</v>
      </c>
      <c r="G10" s="7">
        <v>1913</v>
      </c>
      <c r="H10" s="7">
        <v>7</v>
      </c>
      <c r="I10" s="10">
        <v>19740</v>
      </c>
      <c r="J10" s="7" t="s">
        <v>79</v>
      </c>
      <c r="K10" s="7" t="s">
        <v>204</v>
      </c>
      <c r="L10" s="7" t="s">
        <v>227</v>
      </c>
      <c r="M10" s="7" t="s">
        <v>228</v>
      </c>
      <c r="N10" s="7" t="s">
        <v>183</v>
      </c>
      <c r="O10" s="7" t="s">
        <v>53</v>
      </c>
      <c r="P10" s="18" t="s">
        <v>229</v>
      </c>
      <c r="Q10" s="18" t="s">
        <v>230</v>
      </c>
      <c r="R10" s="7">
        <v>1913</v>
      </c>
      <c r="S10" s="7" t="s">
        <v>231</v>
      </c>
      <c r="T10" s="7" t="s">
        <v>232</v>
      </c>
      <c r="U10" s="7" t="s">
        <v>233</v>
      </c>
      <c r="V10" s="7" t="s">
        <v>234</v>
      </c>
      <c r="W10" s="7" t="s">
        <v>59</v>
      </c>
      <c r="X10" s="7" t="s">
        <v>87</v>
      </c>
      <c r="Y10" s="7" t="s">
        <v>61</v>
      </c>
      <c r="Z10" s="7" t="s">
        <v>61</v>
      </c>
      <c r="AA10" s="7" t="s">
        <v>51</v>
      </c>
      <c r="AB10" s="18" t="s">
        <v>138</v>
      </c>
      <c r="AC10" s="7" t="s">
        <v>235</v>
      </c>
      <c r="AD10" s="7" t="s">
        <v>236</v>
      </c>
      <c r="AE10" s="7" t="s">
        <v>237</v>
      </c>
      <c r="AF10" s="7" t="s">
        <v>238</v>
      </c>
      <c r="AG10" s="7" t="s">
        <v>239</v>
      </c>
      <c r="AH10" s="7" t="s">
        <v>51</v>
      </c>
      <c r="AI10" s="19"/>
      <c r="AJ10" s="19"/>
      <c r="AK10" s="7" t="s">
        <v>240</v>
      </c>
      <c r="AL10" s="7" t="s">
        <v>241</v>
      </c>
      <c r="AM10" s="7" t="s">
        <v>219</v>
      </c>
      <c r="AN10" s="7">
        <v>508</v>
      </c>
      <c r="AO10" s="7">
        <v>2</v>
      </c>
      <c r="AP10" s="7" t="s">
        <v>242</v>
      </c>
      <c r="AQ10" s="7" t="s">
        <v>243</v>
      </c>
      <c r="AR10" s="7" t="s">
        <v>244</v>
      </c>
      <c r="AS10" s="19"/>
    </row>
    <row r="11" spans="1:45" x14ac:dyDescent="0.25">
      <c r="H11" s="12">
        <f>SUM(H4:H10)</f>
        <v>86</v>
      </c>
      <c r="I11" s="12">
        <f>SUM(I4:I10)</f>
        <v>260275</v>
      </c>
    </row>
  </sheetData>
  <mergeCells count="4">
    <mergeCell ref="AJ3:AJ10"/>
    <mergeCell ref="AS4:AS6"/>
    <mergeCell ref="AS7:AS10"/>
    <mergeCell ref="AI3:AI10"/>
  </mergeCells>
  <phoneticPr fontId="4" type="noConversion"/>
  <pageMargins left="0.25" right="0.25" top="0.75" bottom="0.75" header="0.3" footer="0.3"/>
  <pageSetup paperSize="2054" scale="1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Kritzer</dc:creator>
  <cp:keywords/>
  <dc:description/>
  <cp:lastModifiedBy>MAF</cp:lastModifiedBy>
  <cp:revision/>
  <dcterms:created xsi:type="dcterms:W3CDTF">2019-12-24T16:15:28Z</dcterms:created>
  <dcterms:modified xsi:type="dcterms:W3CDTF">2020-11-30T14:41:25Z</dcterms:modified>
  <cp:category/>
  <cp:contentStatus/>
</cp:coreProperties>
</file>